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s\Documents PDF\Avion\2019\"/>
    </mc:Choice>
  </mc:AlternateContent>
  <bookViews>
    <workbookView xWindow="240" yWindow="45" windowWidth="18735" windowHeight="10935"/>
  </bookViews>
  <sheets>
    <sheet name="Calcul Altitude" sheetId="3" r:id="rId1"/>
    <sheet name="hide" sheetId="4" r:id="rId2"/>
  </sheets>
  <definedNames>
    <definedName name="QNH">'Calcul Altitude'!$D$1</definedName>
  </definedNames>
  <calcPr calcId="162913"/>
</workbook>
</file>

<file path=xl/calcChain.xml><?xml version="1.0" encoding="utf-8"?>
<calcChain xmlns="http://schemas.openxmlformats.org/spreadsheetml/2006/main">
  <c r="D8" i="3" l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E47" i="3" s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7" i="3"/>
  <c r="B19" i="3"/>
  <c r="B20" i="3"/>
  <c r="B8" i="3"/>
  <c r="B9" i="3"/>
  <c r="B10" i="3"/>
  <c r="B11" i="3"/>
  <c r="B12" i="3"/>
  <c r="B13" i="3"/>
  <c r="B14" i="3"/>
  <c r="B15" i="3"/>
  <c r="B16" i="3"/>
  <c r="B17" i="3"/>
  <c r="B18" i="3"/>
  <c r="A3" i="4"/>
  <c r="A4" i="4"/>
  <c r="A5" i="4"/>
  <c r="A6" i="4"/>
  <c r="A7" i="4"/>
  <c r="A8" i="4"/>
  <c r="A9" i="4"/>
  <c r="A10" i="4"/>
  <c r="A11" i="4"/>
  <c r="A12" i="4"/>
  <c r="A13" i="4"/>
  <c r="A14" i="4"/>
  <c r="A2" i="4"/>
  <c r="B7" i="3"/>
  <c r="E7" i="3"/>
  <c r="E8" i="3"/>
  <c r="E46" i="3" l="1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9" i="3" l="1"/>
  <c r="B65" i="3"/>
  <c r="C65" i="3"/>
  <c r="E10" i="3" l="1"/>
  <c r="B81" i="3"/>
  <c r="B82" i="3"/>
  <c r="B84" i="3"/>
  <c r="B83" i="3"/>
  <c r="B80" i="3"/>
  <c r="D2" i="3"/>
  <c r="E11" i="3" l="1"/>
  <c r="E12" i="3" l="1"/>
  <c r="E13" i="3" l="1"/>
  <c r="E14" i="3" l="1"/>
  <c r="E15" i="3" l="1"/>
  <c r="E16" i="3"/>
</calcChain>
</file>

<file path=xl/sharedStrings.xml><?xml version="1.0" encoding="utf-8"?>
<sst xmlns="http://schemas.openxmlformats.org/spreadsheetml/2006/main" count="61" uniqueCount="47">
  <si>
    <t>Date du vol</t>
  </si>
  <si>
    <t>Notes:</t>
  </si>
  <si>
    <t>Plancher</t>
  </si>
  <si>
    <t>Plafond</t>
  </si>
  <si>
    <t>1000 ASFC/2500</t>
  </si>
  <si>
    <t>+</t>
  </si>
  <si>
    <t>TMA 7</t>
  </si>
  <si>
    <t>TMA 8</t>
  </si>
  <si>
    <t>TMA 9</t>
  </si>
  <si>
    <t>TMA 5</t>
  </si>
  <si>
    <t>FL 065</t>
  </si>
  <si>
    <t>TMA 4</t>
  </si>
  <si>
    <t>TMA 14</t>
  </si>
  <si>
    <t>TMA 19</t>
  </si>
  <si>
    <t>1000 ASFC/2000</t>
  </si>
  <si>
    <t>1000 ASFC/1500</t>
  </si>
  <si>
    <t>LFNN</t>
  </si>
  <si>
    <t xml:space="preserve">  Calcul de l'Altitude</t>
  </si>
  <si>
    <t>1000 ASFC/3500</t>
  </si>
  <si>
    <t>TMA 15</t>
  </si>
  <si>
    <t>TMA 22</t>
  </si>
  <si>
    <t>TMA 23</t>
  </si>
  <si>
    <t>FL 085</t>
  </si>
  <si>
    <t>Béziers</t>
  </si>
  <si>
    <t>Lézignan</t>
  </si>
  <si>
    <t>Carcassonne</t>
  </si>
  <si>
    <t>Bédarieux</t>
  </si>
  <si>
    <t>4000-FL 065</t>
  </si>
  <si>
    <t>TMA 20(E-D)</t>
  </si>
  <si>
    <t>QNH du jour</t>
  </si>
  <si>
    <t>MNTP Classe D</t>
  </si>
  <si>
    <t>RTBA</t>
  </si>
  <si>
    <t>NOTAM</t>
  </si>
  <si>
    <t>SUPAIP</t>
  </si>
  <si>
    <t>TMA 3 (mer)</t>
  </si>
  <si>
    <t>TMA 16 (Corb.)</t>
  </si>
  <si>
    <t>Perpignan</t>
  </si>
  <si>
    <t>Altitude en pieds</t>
  </si>
  <si>
    <t>Altitude mètres</t>
  </si>
  <si>
    <t>Toulouse App.</t>
  </si>
  <si>
    <t>Non vérifié</t>
  </si>
  <si>
    <t>Au QNH</t>
  </si>
  <si>
    <t>Altitude de transition</t>
  </si>
  <si>
    <t>5000ft QNH</t>
  </si>
  <si>
    <t>Flight Level</t>
  </si>
  <si>
    <t>Mètres</t>
  </si>
  <si>
    <t>Aérodrome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</si>
</sst>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2" tint="-0.249977111117893"/>
      <name val="Calibri"/>
      <family val="2"/>
      <scheme val="minor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rgb="FFC00000"/>
      </left>
      <right style="hair">
        <color indexed="64"/>
      </right>
      <top style="medium">
        <color rgb="FFC00000"/>
      </top>
      <bottom style="medium">
        <color rgb="FFC00000"/>
      </bottom>
      <diagonal/>
    </border>
    <border>
      <left style="hair">
        <color indexed="64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6" xfId="0" applyFont="1" applyFill="1" applyBorder="1" applyProtection="1"/>
    <xf numFmtId="0" fontId="2" fillId="0" borderId="5" xfId="0" applyNumberFormat="1" applyFont="1" applyBorder="1" applyAlignment="1" applyProtection="1">
      <alignment horizontal="center"/>
    </xf>
    <xf numFmtId="0" fontId="0" fillId="0" borderId="0" xfId="0" applyBorder="1" applyProtection="1"/>
    <xf numFmtId="0" fontId="1" fillId="2" borderId="5" xfId="0" applyFont="1" applyFill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1" fontId="1" fillId="0" borderId="8" xfId="0" applyNumberFormat="1" applyFont="1" applyBorder="1" applyAlignment="1" applyProtection="1">
      <alignment horizontal="center"/>
    </xf>
    <xf numFmtId="0" fontId="1" fillId="3" borderId="6" xfId="0" applyFont="1" applyFill="1" applyBorder="1" applyProtection="1"/>
    <xf numFmtId="0" fontId="1" fillId="3" borderId="5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6" xfId="0" applyFont="1" applyBorder="1" applyProtection="1"/>
    <xf numFmtId="0" fontId="0" fillId="0" borderId="7" xfId="0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" fontId="1" fillId="0" borderId="9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2" xfId="0" applyBorder="1" applyProtection="1"/>
    <xf numFmtId="0" fontId="0" fillId="2" borderId="2" xfId="0" applyFill="1" applyBorder="1" applyProtection="1"/>
    <xf numFmtId="1" fontId="1" fillId="0" borderId="3" xfId="0" applyNumberFormat="1" applyFont="1" applyBorder="1" applyAlignment="1" applyProtection="1">
      <alignment horizontal="center"/>
    </xf>
    <xf numFmtId="0" fontId="1" fillId="2" borderId="10" xfId="0" applyFont="1" applyFill="1" applyBorder="1" applyProtection="1"/>
    <xf numFmtId="0" fontId="1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Protection="1"/>
    <xf numFmtId="0" fontId="2" fillId="0" borderId="13" xfId="0" applyNumberFormat="1" applyFont="1" applyBorder="1" applyAlignment="1" applyProtection="1">
      <alignment horizontal="center"/>
    </xf>
    <xf numFmtId="0" fontId="3" fillId="0" borderId="5" xfId="0" applyFont="1" applyBorder="1" applyProtection="1"/>
    <xf numFmtId="0" fontId="3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1" fontId="2" fillId="0" borderId="14" xfId="0" applyNumberFormat="1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1" fontId="1" fillId="0" borderId="14" xfId="0" applyNumberFormat="1" applyFont="1" applyBorder="1" applyAlignment="1" applyProtection="1">
      <alignment horizontal="center"/>
    </xf>
    <xf numFmtId="14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/>
    <xf numFmtId="0" fontId="1" fillId="0" borderId="14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>
      <alignment horizontal="right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/>
    <xf numFmtId="14" fontId="2" fillId="0" borderId="14" xfId="0" applyNumberFormat="1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right"/>
    </xf>
    <xf numFmtId="0" fontId="0" fillId="0" borderId="14" xfId="0" applyFill="1" applyBorder="1" applyAlignment="1">
      <alignment horizontal="right"/>
    </xf>
    <xf numFmtId="0" fontId="1" fillId="0" borderId="14" xfId="0" applyFont="1" applyFill="1" applyBorder="1" applyAlignment="1" applyProtection="1"/>
    <xf numFmtId="0" fontId="6" fillId="2" borderId="1" xfId="0" applyFont="1" applyFill="1" applyBorder="1" applyAlignment="1">
      <alignment horizontal="center" vertical="center" textRotation="90"/>
    </xf>
    <xf numFmtId="0" fontId="6" fillId="2" borderId="14" xfId="0" applyFont="1" applyFill="1" applyBorder="1" applyAlignment="1">
      <alignment horizontal="center" vertical="center" textRotation="90"/>
    </xf>
    <xf numFmtId="0" fontId="0" fillId="0" borderId="14" xfId="0" applyFill="1" applyBorder="1" applyAlignment="1" applyProtection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84</xdr:row>
      <xdr:rowOff>19050</xdr:rowOff>
    </xdr:from>
    <xdr:to>
      <xdr:col>4</xdr:col>
      <xdr:colOff>962025</xdr:colOff>
      <xdr:row>88</xdr:row>
      <xdr:rowOff>112235</xdr:rowOff>
    </xdr:to>
    <xdr:pic>
      <xdr:nvPicPr>
        <xdr:cNvPr id="2" name="Image 1" descr="ACN_05_sm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3150" y="16640175"/>
          <a:ext cx="3076575" cy="893285"/>
        </a:xfrm>
        <a:prstGeom prst="rect">
          <a:avLst/>
        </a:prstGeom>
      </xdr:spPr>
    </xdr:pic>
    <xdr:clientData/>
  </xdr:twoCellAnchor>
  <xdr:twoCellAnchor editAs="oneCell">
    <xdr:from>
      <xdr:col>0</xdr:col>
      <xdr:colOff>88059</xdr:colOff>
      <xdr:row>48</xdr:row>
      <xdr:rowOff>52574</xdr:rowOff>
    </xdr:from>
    <xdr:to>
      <xdr:col>4</xdr:col>
      <xdr:colOff>1061454</xdr:colOff>
      <xdr:row>62</xdr:row>
      <xdr:rowOff>142875</xdr:rowOff>
    </xdr:to>
    <xdr:pic>
      <xdr:nvPicPr>
        <xdr:cNvPr id="5" name="Image 4" descr="Narbonne-Nord-IGN-OACI-TMP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059" y="9606149"/>
          <a:ext cx="5431095" cy="2757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7F3E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workbookViewId="0">
      <selection activeCell="G63" sqref="G63"/>
    </sheetView>
  </sheetViews>
  <sheetFormatPr baseColWidth="10" defaultRowHeight="15" x14ac:dyDescent="0.25"/>
  <cols>
    <col min="1" max="5" width="16.7109375" customWidth="1"/>
    <col min="6" max="6" width="13.7109375" customWidth="1"/>
  </cols>
  <sheetData>
    <row r="1" spans="1:13" ht="15" customHeight="1" x14ac:dyDescent="0.25">
      <c r="A1" s="46" t="s">
        <v>29</v>
      </c>
      <c r="B1" s="47"/>
      <c r="C1" s="47"/>
      <c r="D1" s="43">
        <v>1021</v>
      </c>
      <c r="E1" s="44"/>
    </row>
    <row r="2" spans="1:13" ht="15" customHeight="1" x14ac:dyDescent="0.25">
      <c r="A2" s="46" t="s">
        <v>0</v>
      </c>
      <c r="B2" s="47"/>
      <c r="C2" s="47"/>
      <c r="D2" s="45">
        <f ca="1">TODAY()</f>
        <v>43794</v>
      </c>
      <c r="E2" s="44"/>
    </row>
    <row r="3" spans="1:13" ht="15" customHeight="1" x14ac:dyDescent="0.25">
      <c r="A3" s="46" t="s">
        <v>46</v>
      </c>
      <c r="B3" s="47"/>
      <c r="C3" s="47"/>
      <c r="D3" s="43" t="s">
        <v>16</v>
      </c>
      <c r="E3" s="44"/>
    </row>
    <row r="4" spans="1:13" ht="15" customHeight="1" x14ac:dyDescent="0.25">
      <c r="A4" s="41"/>
      <c r="B4" s="42"/>
      <c r="C4" s="42"/>
      <c r="D4" s="29"/>
      <c r="E4" s="30"/>
    </row>
    <row r="5" spans="1:13" ht="15.75" x14ac:dyDescent="0.25">
      <c r="A5" s="48" t="s">
        <v>42</v>
      </c>
      <c r="B5" s="48"/>
      <c r="C5" s="31" t="s">
        <v>43</v>
      </c>
      <c r="D5" s="51" t="s">
        <v>41</v>
      </c>
      <c r="E5" s="52"/>
    </row>
    <row r="6" spans="1:13" ht="15.75" x14ac:dyDescent="0.25">
      <c r="A6" s="28"/>
      <c r="B6" s="32" t="s">
        <v>44</v>
      </c>
      <c r="C6" s="33" t="s">
        <v>45</v>
      </c>
      <c r="D6" s="32" t="s">
        <v>37</v>
      </c>
      <c r="E6" s="32" t="s">
        <v>38</v>
      </c>
    </row>
    <row r="7" spans="1:13" ht="15.75" x14ac:dyDescent="0.25">
      <c r="A7" s="49" t="s">
        <v>17</v>
      </c>
      <c r="B7" s="39" t="str">
        <f>"FL "&amp;hide!A1</f>
        <v>FL 50</v>
      </c>
      <c r="C7" s="40">
        <f>((hide!A1*100)*0.30478513)-(((1-(POWER((1), 0.190284))) * 145366.45)*0.30478513)</f>
        <v>1523.9256500000001</v>
      </c>
      <c r="D7" s="34">
        <v>1000</v>
      </c>
      <c r="E7" s="35">
        <f t="shared" ref="E7:E47" si="0">((D7)*0.30478513)-(((1-(POWER((QNH/1013.25), 0.190284))) * 145366.45)*0.30478513)</f>
        <v>369.06938000659864</v>
      </c>
    </row>
    <row r="8" spans="1:13" ht="15.75" x14ac:dyDescent="0.25">
      <c r="A8" s="49"/>
      <c r="B8" s="39" t="str">
        <f>"FL "&amp;hide!A2</f>
        <v>FL 55</v>
      </c>
      <c r="C8" s="40">
        <f>((hide!A2*100)*0.30478513)-(((1-(POWER((1), 0.190284))) * 145366.45)*0.30478513)</f>
        <v>1676.318215</v>
      </c>
      <c r="D8" s="34">
        <f>D7+100</f>
        <v>1100</v>
      </c>
      <c r="E8" s="35">
        <f t="shared" si="0"/>
        <v>399.54789300659866</v>
      </c>
    </row>
    <row r="9" spans="1:13" ht="15.75" x14ac:dyDescent="0.25">
      <c r="A9" s="49"/>
      <c r="B9" s="39" t="str">
        <f>"FL "&amp;hide!A3</f>
        <v>FL 60</v>
      </c>
      <c r="C9" s="40">
        <f>((hide!A3*100)*0.30478513)-(((1-(POWER((1), 0.190284))) * 145366.45)*0.30478513)</f>
        <v>1828.7107800000001</v>
      </c>
      <c r="D9" s="34">
        <f t="shared" ref="D9:D47" si="1">D8+100</f>
        <v>1200</v>
      </c>
      <c r="E9" s="35">
        <f t="shared" si="0"/>
        <v>430.02640600659868</v>
      </c>
    </row>
    <row r="10" spans="1:13" ht="15.75" x14ac:dyDescent="0.25">
      <c r="A10" s="49"/>
      <c r="B10" s="39" t="str">
        <f>"FL "&amp;hide!A4</f>
        <v>FL 65</v>
      </c>
      <c r="C10" s="40">
        <f>((hide!A4*100)*0.30478513)-(((1-(POWER((1), 0.190284))) * 145366.45)*0.30478513)</f>
        <v>1981.103345</v>
      </c>
      <c r="D10" s="34">
        <f t="shared" si="1"/>
        <v>1300</v>
      </c>
      <c r="E10" s="35">
        <f t="shared" si="0"/>
        <v>460.5049190065987</v>
      </c>
    </row>
    <row r="11" spans="1:13" ht="15.75" x14ac:dyDescent="0.25">
      <c r="A11" s="49"/>
      <c r="B11" s="39" t="str">
        <f>"FL "&amp;hide!A5</f>
        <v>FL 70</v>
      </c>
      <c r="C11" s="40">
        <f>((hide!A5*100)*0.30478513)-(((1-(POWER((1), 0.190284))) * 145366.45)*0.30478513)</f>
        <v>2133.4959100000001</v>
      </c>
      <c r="D11" s="34">
        <f t="shared" si="1"/>
        <v>1400</v>
      </c>
      <c r="E11" s="35">
        <f t="shared" si="0"/>
        <v>490.9834320065986</v>
      </c>
    </row>
    <row r="12" spans="1:13" ht="15.75" x14ac:dyDescent="0.25">
      <c r="A12" s="49"/>
      <c r="B12" s="39" t="str">
        <f>"FL "&amp;hide!A6</f>
        <v>FL 75</v>
      </c>
      <c r="C12" s="40">
        <f>((hide!A6*100)*0.30478513)-(((1-(POWER((1), 0.190284))) * 145366.45)*0.30478513)</f>
        <v>2285.8884750000002</v>
      </c>
      <c r="D12" s="34">
        <f t="shared" si="1"/>
        <v>1500</v>
      </c>
      <c r="E12" s="35">
        <f t="shared" si="0"/>
        <v>521.46194500659863</v>
      </c>
      <c r="M12" s="26"/>
    </row>
    <row r="13" spans="1:13" ht="15.75" x14ac:dyDescent="0.25">
      <c r="A13" s="49"/>
      <c r="B13" s="39" t="str">
        <f>"FL "&amp;hide!A7</f>
        <v>FL 80</v>
      </c>
      <c r="C13" s="40">
        <f>((hide!A7*100)*0.30478513)-(((1-(POWER((1), 0.190284))) * 145366.45)*0.30478513)</f>
        <v>2438.2810400000003</v>
      </c>
      <c r="D13" s="34">
        <f t="shared" si="1"/>
        <v>1600</v>
      </c>
      <c r="E13" s="35">
        <f t="shared" si="0"/>
        <v>551.94045800659865</v>
      </c>
      <c r="M13" s="26"/>
    </row>
    <row r="14" spans="1:13" ht="15.75" x14ac:dyDescent="0.25">
      <c r="A14" s="49"/>
      <c r="B14" s="39" t="str">
        <f>"FL "&amp;hide!A8</f>
        <v>FL 85</v>
      </c>
      <c r="C14" s="40">
        <f>((hide!A8*100)*0.30478513)-(((1-(POWER((1), 0.190284))) * 145366.45)*0.30478513)</f>
        <v>2590.673605</v>
      </c>
      <c r="D14" s="34">
        <f t="shared" si="1"/>
        <v>1700</v>
      </c>
      <c r="E14" s="35">
        <f t="shared" si="0"/>
        <v>582.41897100659867</v>
      </c>
      <c r="M14" s="26"/>
    </row>
    <row r="15" spans="1:13" ht="15.75" x14ac:dyDescent="0.25">
      <c r="A15" s="49"/>
      <c r="B15" s="39" t="str">
        <f>"FL "&amp;hide!A9</f>
        <v>FL 90</v>
      </c>
      <c r="C15" s="40">
        <f>((hide!A9*100)*0.30478513)-(((1-(POWER((1), 0.190284))) * 145366.45)*0.30478513)</f>
        <v>2743.0661700000001</v>
      </c>
      <c r="D15" s="34">
        <f t="shared" si="1"/>
        <v>1800</v>
      </c>
      <c r="E15" s="35">
        <f t="shared" si="0"/>
        <v>612.89748400659869</v>
      </c>
      <c r="M15" s="26"/>
    </row>
    <row r="16" spans="1:13" ht="15.75" x14ac:dyDescent="0.25">
      <c r="A16" s="49"/>
      <c r="B16" s="39" t="str">
        <f>"FL "&amp;hide!A10</f>
        <v>FL 95</v>
      </c>
      <c r="C16" s="40">
        <f>((hide!A10*100)*0.30478513)-(((1-(POWER((1), 0.190284))) * 145366.45)*0.30478513)</f>
        <v>2895.4587350000002</v>
      </c>
      <c r="D16" s="34">
        <f t="shared" si="1"/>
        <v>1900</v>
      </c>
      <c r="E16" s="35">
        <f t="shared" si="0"/>
        <v>643.37599700659871</v>
      </c>
      <c r="M16" s="26"/>
    </row>
    <row r="17" spans="1:14" ht="15.75" x14ac:dyDescent="0.25">
      <c r="A17" s="49"/>
      <c r="B17" s="39" t="str">
        <f>"FL "&amp;hide!A11</f>
        <v>FL 100</v>
      </c>
      <c r="C17" s="40">
        <f>((hide!A11*100)*0.30478513)-(((1-(POWER((1), 0.190284))) * 145366.45)*0.30478513)</f>
        <v>3047.8513000000003</v>
      </c>
      <c r="D17" s="34">
        <f t="shared" si="1"/>
        <v>2000</v>
      </c>
      <c r="E17" s="35">
        <f t="shared" si="0"/>
        <v>673.85451000659873</v>
      </c>
      <c r="M17" s="26"/>
    </row>
    <row r="18" spans="1:14" ht="15.75" x14ac:dyDescent="0.25">
      <c r="A18" s="49"/>
      <c r="B18" s="39" t="str">
        <f>"FL "&amp;hide!A12</f>
        <v>FL 105</v>
      </c>
      <c r="C18" s="40">
        <f>((hide!A12*100)*0.30478513)-(((1-(POWER((1), 0.190284))) * 145366.45)*0.30478513)</f>
        <v>3200.2438650000004</v>
      </c>
      <c r="D18" s="34">
        <f t="shared" si="1"/>
        <v>2100</v>
      </c>
      <c r="E18" s="35">
        <f t="shared" si="0"/>
        <v>704.33302300659864</v>
      </c>
      <c r="M18" s="26"/>
    </row>
    <row r="19" spans="1:14" ht="15.75" x14ac:dyDescent="0.25">
      <c r="A19" s="49"/>
      <c r="B19" s="39" t="str">
        <f>"FL "&amp;hide!A13</f>
        <v>FL 110</v>
      </c>
      <c r="C19" s="40">
        <f>((hide!A13*100)*0.30478513)-(((1-(POWER((1), 0.190284))) * 145366.45)*0.30478513)</f>
        <v>3352.63643</v>
      </c>
      <c r="D19" s="34">
        <f t="shared" si="1"/>
        <v>2200</v>
      </c>
      <c r="E19" s="35">
        <f t="shared" si="0"/>
        <v>734.81153600659866</v>
      </c>
      <c r="M19" s="26"/>
    </row>
    <row r="20" spans="1:14" ht="15.75" x14ac:dyDescent="0.25">
      <c r="A20" s="49"/>
      <c r="B20" s="39" t="str">
        <f>"FL "&amp;hide!A14</f>
        <v>FL 115</v>
      </c>
      <c r="C20" s="40">
        <f>((hide!A14*100)*0.30478513)-(((1-(POWER((1), 0.190284))) * 145366.45)*0.30478513)</f>
        <v>3505.0289950000001</v>
      </c>
      <c r="D20" s="34">
        <f t="shared" si="1"/>
        <v>2300</v>
      </c>
      <c r="E20" s="35">
        <f t="shared" si="0"/>
        <v>765.29004900659868</v>
      </c>
      <c r="M20" s="26"/>
    </row>
    <row r="21" spans="1:14" ht="15.75" x14ac:dyDescent="0.25">
      <c r="A21" s="50"/>
      <c r="B21" s="28"/>
      <c r="C21" s="28"/>
      <c r="D21" s="34">
        <f t="shared" si="1"/>
        <v>2400</v>
      </c>
      <c r="E21" s="35">
        <f t="shared" si="0"/>
        <v>795.7685620065987</v>
      </c>
      <c r="M21" s="26"/>
    </row>
    <row r="22" spans="1:14" ht="15.75" x14ac:dyDescent="0.25">
      <c r="A22" s="50"/>
      <c r="B22" s="28"/>
      <c r="C22" s="28"/>
      <c r="D22" s="34">
        <f t="shared" si="1"/>
        <v>2500</v>
      </c>
      <c r="E22" s="35">
        <f t="shared" si="0"/>
        <v>826.24707500659872</v>
      </c>
      <c r="M22" s="26"/>
    </row>
    <row r="23" spans="1:14" ht="15.75" x14ac:dyDescent="0.25">
      <c r="A23" s="50"/>
      <c r="B23" s="28"/>
      <c r="C23" s="28"/>
      <c r="D23" s="34">
        <f t="shared" si="1"/>
        <v>2600</v>
      </c>
      <c r="E23" s="35">
        <f t="shared" si="0"/>
        <v>856.72558800659874</v>
      </c>
      <c r="M23" s="26"/>
    </row>
    <row r="24" spans="1:14" ht="15.75" x14ac:dyDescent="0.25">
      <c r="A24" s="50"/>
      <c r="B24" s="28"/>
      <c r="C24" s="28"/>
      <c r="D24" s="34">
        <f t="shared" si="1"/>
        <v>2700</v>
      </c>
      <c r="E24" s="35">
        <f t="shared" si="0"/>
        <v>887.20410100659865</v>
      </c>
      <c r="M24" s="26"/>
    </row>
    <row r="25" spans="1:14" ht="15.75" x14ac:dyDescent="0.25">
      <c r="A25" s="50"/>
      <c r="B25" s="28"/>
      <c r="C25" s="28"/>
      <c r="D25" s="34">
        <f t="shared" si="1"/>
        <v>2800</v>
      </c>
      <c r="E25" s="35">
        <f t="shared" si="0"/>
        <v>917.68261400659867</v>
      </c>
      <c r="M25" s="26"/>
      <c r="N25" s="27"/>
    </row>
    <row r="26" spans="1:14" ht="15.75" x14ac:dyDescent="0.25">
      <c r="A26" s="50"/>
      <c r="B26" s="28"/>
      <c r="C26" s="28"/>
      <c r="D26" s="34">
        <f t="shared" si="1"/>
        <v>2900</v>
      </c>
      <c r="E26" s="35">
        <f t="shared" si="0"/>
        <v>948.16112700659869</v>
      </c>
      <c r="M26" s="26"/>
      <c r="N26" s="27"/>
    </row>
    <row r="27" spans="1:14" ht="15.75" x14ac:dyDescent="0.25">
      <c r="A27" s="50"/>
      <c r="B27" s="28"/>
      <c r="C27" s="28"/>
      <c r="D27" s="34">
        <f t="shared" si="1"/>
        <v>3000</v>
      </c>
      <c r="E27" s="35">
        <f t="shared" si="0"/>
        <v>978.63964000659871</v>
      </c>
      <c r="M27" s="26"/>
      <c r="N27" s="27"/>
    </row>
    <row r="28" spans="1:14" ht="15.75" x14ac:dyDescent="0.25">
      <c r="A28" s="50"/>
      <c r="B28" s="28"/>
      <c r="C28" s="28"/>
      <c r="D28" s="34">
        <f t="shared" si="1"/>
        <v>3100</v>
      </c>
      <c r="E28" s="35">
        <f t="shared" si="0"/>
        <v>1009.1181530065987</v>
      </c>
      <c r="M28" s="26"/>
      <c r="N28" s="27"/>
    </row>
    <row r="29" spans="1:14" ht="15.75" x14ac:dyDescent="0.25">
      <c r="A29" s="50"/>
      <c r="B29" s="28"/>
      <c r="C29" s="28"/>
      <c r="D29" s="34">
        <f t="shared" si="1"/>
        <v>3200</v>
      </c>
      <c r="E29" s="35">
        <f t="shared" si="0"/>
        <v>1039.5966660065988</v>
      </c>
    </row>
    <row r="30" spans="1:14" ht="15.75" x14ac:dyDescent="0.25">
      <c r="A30" s="50"/>
      <c r="B30" s="28"/>
      <c r="C30" s="28"/>
      <c r="D30" s="34">
        <f t="shared" si="1"/>
        <v>3300</v>
      </c>
      <c r="E30" s="35">
        <f t="shared" si="0"/>
        <v>1070.0751790065985</v>
      </c>
    </row>
    <row r="31" spans="1:14" ht="15.75" x14ac:dyDescent="0.25">
      <c r="A31" s="50"/>
      <c r="B31" s="28"/>
      <c r="C31" s="28"/>
      <c r="D31" s="34">
        <f t="shared" si="1"/>
        <v>3400</v>
      </c>
      <c r="E31" s="35">
        <f t="shared" si="0"/>
        <v>1100.5536920065986</v>
      </c>
    </row>
    <row r="32" spans="1:14" ht="15.75" x14ac:dyDescent="0.25">
      <c r="A32" s="50"/>
      <c r="B32" s="28"/>
      <c r="C32" s="28"/>
      <c r="D32" s="34">
        <f t="shared" si="1"/>
        <v>3500</v>
      </c>
      <c r="E32" s="35">
        <f t="shared" si="0"/>
        <v>1131.0322050065986</v>
      </c>
    </row>
    <row r="33" spans="1:5" ht="15.75" x14ac:dyDescent="0.25">
      <c r="A33" s="50"/>
      <c r="B33" s="28"/>
      <c r="C33" s="28"/>
      <c r="D33" s="34">
        <f t="shared" si="1"/>
        <v>3600</v>
      </c>
      <c r="E33" s="35">
        <f t="shared" si="0"/>
        <v>1161.5107180065986</v>
      </c>
    </row>
    <row r="34" spans="1:5" ht="15.75" x14ac:dyDescent="0.25">
      <c r="A34" s="28"/>
      <c r="B34" s="28"/>
      <c r="C34" s="28"/>
      <c r="D34" s="34">
        <f t="shared" si="1"/>
        <v>3700</v>
      </c>
      <c r="E34" s="35">
        <f t="shared" si="0"/>
        <v>1191.9892310065986</v>
      </c>
    </row>
    <row r="35" spans="1:5" ht="15.75" x14ac:dyDescent="0.25">
      <c r="A35" s="28"/>
      <c r="B35" s="28"/>
      <c r="C35" s="28"/>
      <c r="D35" s="34">
        <f t="shared" si="1"/>
        <v>3800</v>
      </c>
      <c r="E35" s="35">
        <f t="shared" si="0"/>
        <v>1222.4677440065987</v>
      </c>
    </row>
    <row r="36" spans="1:5" ht="15.75" x14ac:dyDescent="0.25">
      <c r="A36" s="28"/>
      <c r="B36" s="28"/>
      <c r="C36" s="28"/>
      <c r="D36" s="34">
        <f t="shared" si="1"/>
        <v>3900</v>
      </c>
      <c r="E36" s="35">
        <f t="shared" si="0"/>
        <v>1252.9462570065987</v>
      </c>
    </row>
    <row r="37" spans="1:5" ht="15.75" x14ac:dyDescent="0.25">
      <c r="A37" s="28"/>
      <c r="B37" s="28"/>
      <c r="C37" s="28"/>
      <c r="D37" s="34">
        <f t="shared" si="1"/>
        <v>4000</v>
      </c>
      <c r="E37" s="35">
        <f t="shared" si="0"/>
        <v>1283.4247700065987</v>
      </c>
    </row>
    <row r="38" spans="1:5" ht="15.75" x14ac:dyDescent="0.25">
      <c r="A38" s="28"/>
      <c r="B38" s="28"/>
      <c r="C38" s="28"/>
      <c r="D38" s="34">
        <f t="shared" si="1"/>
        <v>4100</v>
      </c>
      <c r="E38" s="35">
        <f t="shared" si="0"/>
        <v>1313.9032830065987</v>
      </c>
    </row>
    <row r="39" spans="1:5" ht="15.75" x14ac:dyDescent="0.25">
      <c r="A39" s="28"/>
      <c r="B39" s="28"/>
      <c r="C39" s="28"/>
      <c r="D39" s="34">
        <f t="shared" si="1"/>
        <v>4200</v>
      </c>
      <c r="E39" s="35">
        <f t="shared" si="0"/>
        <v>1344.3817960065985</v>
      </c>
    </row>
    <row r="40" spans="1:5" ht="15.75" x14ac:dyDescent="0.25">
      <c r="A40" s="28"/>
      <c r="B40" s="28"/>
      <c r="C40" s="28"/>
      <c r="D40" s="34">
        <f t="shared" si="1"/>
        <v>4300</v>
      </c>
      <c r="E40" s="35">
        <f t="shared" si="0"/>
        <v>1374.8603090065985</v>
      </c>
    </row>
    <row r="41" spans="1:5" ht="15.75" x14ac:dyDescent="0.25">
      <c r="A41" s="28"/>
      <c r="B41" s="28"/>
      <c r="C41" s="28"/>
      <c r="D41" s="34">
        <f t="shared" si="1"/>
        <v>4400</v>
      </c>
      <c r="E41" s="35">
        <f t="shared" si="0"/>
        <v>1405.3388220065985</v>
      </c>
    </row>
    <row r="42" spans="1:5" ht="15.75" x14ac:dyDescent="0.25">
      <c r="A42" s="28"/>
      <c r="B42" s="28"/>
      <c r="C42" s="28"/>
      <c r="D42" s="34">
        <f t="shared" si="1"/>
        <v>4500</v>
      </c>
      <c r="E42" s="35">
        <f t="shared" si="0"/>
        <v>1435.8173350065986</v>
      </c>
    </row>
    <row r="43" spans="1:5" ht="15.75" x14ac:dyDescent="0.25">
      <c r="A43" s="28"/>
      <c r="B43" s="28"/>
      <c r="C43" s="28"/>
      <c r="D43" s="34">
        <f t="shared" si="1"/>
        <v>4600</v>
      </c>
      <c r="E43" s="35">
        <f t="shared" si="0"/>
        <v>1466.2958480065986</v>
      </c>
    </row>
    <row r="44" spans="1:5" ht="15.75" x14ac:dyDescent="0.25">
      <c r="A44" s="28"/>
      <c r="B44" s="28"/>
      <c r="C44" s="28"/>
      <c r="D44" s="34">
        <f t="shared" si="1"/>
        <v>4700</v>
      </c>
      <c r="E44" s="35">
        <f t="shared" si="0"/>
        <v>1496.7743610065986</v>
      </c>
    </row>
    <row r="45" spans="1:5" ht="15.75" x14ac:dyDescent="0.25">
      <c r="A45" s="28"/>
      <c r="B45" s="28"/>
      <c r="C45" s="28"/>
      <c r="D45" s="34">
        <f t="shared" si="1"/>
        <v>4800</v>
      </c>
      <c r="E45" s="35">
        <f t="shared" si="0"/>
        <v>1527.2528740065986</v>
      </c>
    </row>
    <row r="46" spans="1:5" ht="15.75" x14ac:dyDescent="0.25">
      <c r="A46" s="28"/>
      <c r="B46" s="28"/>
      <c r="C46" s="28"/>
      <c r="D46" s="34">
        <f t="shared" si="1"/>
        <v>4900</v>
      </c>
      <c r="E46" s="35">
        <f t="shared" si="0"/>
        <v>1557.7313870065987</v>
      </c>
    </row>
    <row r="47" spans="1:5" ht="15.75" x14ac:dyDescent="0.25">
      <c r="A47" s="38"/>
      <c r="B47" s="36"/>
      <c r="C47" s="28"/>
      <c r="D47" s="34">
        <f t="shared" si="1"/>
        <v>5000</v>
      </c>
      <c r="E47" s="35">
        <f t="shared" si="0"/>
        <v>1588.2099000065987</v>
      </c>
    </row>
    <row r="48" spans="1:5" x14ac:dyDescent="0.25">
      <c r="A48" s="28"/>
      <c r="B48" s="28"/>
      <c r="C48" s="28"/>
      <c r="D48" s="28"/>
      <c r="E48" s="28"/>
    </row>
    <row r="54" spans="3:5" x14ac:dyDescent="0.25">
      <c r="C54" s="38"/>
      <c r="E54" s="37"/>
    </row>
    <row r="64" spans="3:5" ht="15.75" thickBot="1" x14ac:dyDescent="0.3"/>
    <row r="65" spans="1:5" ht="16.5" thickBot="1" x14ac:dyDescent="0.3">
      <c r="A65" s="21" t="s">
        <v>30</v>
      </c>
      <c r="B65" s="22" t="str">
        <f>TEXT(136&amp;"."&amp;625,"standard")</f>
        <v>136.625</v>
      </c>
      <c r="C65" s="25" t="str">
        <f>TEXT(130&amp;"."&amp;855,"standard")</f>
        <v>130.855</v>
      </c>
    </row>
    <row r="66" spans="1:5" ht="15.75" x14ac:dyDescent="0.25">
      <c r="A66" s="19"/>
      <c r="B66" s="20" t="s">
        <v>2</v>
      </c>
      <c r="C66" s="4" t="s">
        <v>3</v>
      </c>
    </row>
    <row r="67" spans="1:5" ht="15.75" x14ac:dyDescent="0.25">
      <c r="A67" s="1" t="s">
        <v>34</v>
      </c>
      <c r="B67" s="5" t="s">
        <v>4</v>
      </c>
      <c r="C67" s="5" t="s">
        <v>5</v>
      </c>
      <c r="D67" s="5"/>
      <c r="E67" s="6"/>
    </row>
    <row r="68" spans="1:5" ht="15.75" x14ac:dyDescent="0.25">
      <c r="A68" s="7" t="s">
        <v>6</v>
      </c>
      <c r="B68" s="8">
        <v>1500</v>
      </c>
      <c r="C68" s="8" t="s">
        <v>5</v>
      </c>
      <c r="D68" s="5"/>
      <c r="E68" s="6"/>
    </row>
    <row r="69" spans="1:5" ht="15.75" x14ac:dyDescent="0.25">
      <c r="A69" s="7" t="s">
        <v>7</v>
      </c>
      <c r="B69" s="8">
        <v>2500</v>
      </c>
      <c r="C69" s="8" t="s">
        <v>5</v>
      </c>
      <c r="D69" s="5"/>
      <c r="E69" s="6"/>
    </row>
    <row r="70" spans="1:5" ht="15.75" x14ac:dyDescent="0.25">
      <c r="A70" s="1" t="s">
        <v>8</v>
      </c>
      <c r="B70" s="5">
        <v>3500</v>
      </c>
      <c r="C70" s="5" t="s">
        <v>5</v>
      </c>
      <c r="D70" s="5"/>
      <c r="E70" s="6"/>
    </row>
    <row r="71" spans="1:5" ht="15.75" x14ac:dyDescent="0.25">
      <c r="A71" s="1" t="s">
        <v>9</v>
      </c>
      <c r="B71" s="5" t="s">
        <v>10</v>
      </c>
      <c r="C71" s="5" t="s">
        <v>5</v>
      </c>
      <c r="D71" s="5"/>
      <c r="E71" s="6"/>
    </row>
    <row r="72" spans="1:5" ht="15.75" x14ac:dyDescent="0.25">
      <c r="A72" s="1" t="s">
        <v>11</v>
      </c>
      <c r="B72" s="5">
        <v>4500</v>
      </c>
      <c r="C72" s="5" t="s">
        <v>5</v>
      </c>
      <c r="D72" s="5"/>
      <c r="E72" s="6"/>
    </row>
    <row r="73" spans="1:5" ht="15.75" x14ac:dyDescent="0.25">
      <c r="A73" s="1" t="s">
        <v>12</v>
      </c>
      <c r="B73" s="5" t="s">
        <v>15</v>
      </c>
      <c r="C73" s="5" t="s">
        <v>5</v>
      </c>
      <c r="D73" s="5"/>
      <c r="E73" s="6"/>
    </row>
    <row r="74" spans="1:5" ht="15.75" x14ac:dyDescent="0.25">
      <c r="A74" s="1" t="s">
        <v>19</v>
      </c>
      <c r="B74" s="5" t="s">
        <v>14</v>
      </c>
      <c r="C74" s="5">
        <v>4000</v>
      </c>
      <c r="D74" s="5"/>
      <c r="E74" s="6"/>
    </row>
    <row r="75" spans="1:5" ht="15.75" x14ac:dyDescent="0.25">
      <c r="A75" s="7" t="s">
        <v>35</v>
      </c>
      <c r="B75" s="8">
        <v>4000</v>
      </c>
      <c r="C75" s="8" t="s">
        <v>5</v>
      </c>
      <c r="D75" s="5"/>
      <c r="E75" s="6"/>
    </row>
    <row r="76" spans="1:5" ht="15.75" x14ac:dyDescent="0.25">
      <c r="A76" s="1" t="s">
        <v>13</v>
      </c>
      <c r="B76" s="5" t="s">
        <v>18</v>
      </c>
      <c r="C76" s="5" t="s">
        <v>5</v>
      </c>
      <c r="D76" s="5"/>
      <c r="E76" s="6"/>
    </row>
    <row r="77" spans="1:5" ht="15.75" x14ac:dyDescent="0.25">
      <c r="A77" s="7" t="s">
        <v>28</v>
      </c>
      <c r="B77" s="8" t="s">
        <v>27</v>
      </c>
      <c r="C77" s="8" t="s">
        <v>5</v>
      </c>
      <c r="D77" s="5"/>
      <c r="E77" s="6"/>
    </row>
    <row r="78" spans="1:5" ht="15.75" x14ac:dyDescent="0.25">
      <c r="A78" s="7" t="s">
        <v>20</v>
      </c>
      <c r="B78" s="8" t="s">
        <v>10</v>
      </c>
      <c r="C78" s="8" t="s">
        <v>5</v>
      </c>
      <c r="D78" s="5"/>
      <c r="E78" s="6"/>
    </row>
    <row r="79" spans="1:5" ht="15.75" x14ac:dyDescent="0.25">
      <c r="A79" s="7" t="s">
        <v>21</v>
      </c>
      <c r="B79" s="8" t="s">
        <v>22</v>
      </c>
      <c r="C79" s="8" t="s">
        <v>5</v>
      </c>
      <c r="D79" s="5"/>
      <c r="E79" s="6"/>
    </row>
    <row r="80" spans="1:5" ht="15.75" x14ac:dyDescent="0.25">
      <c r="A80" s="10" t="s">
        <v>23</v>
      </c>
      <c r="B80" s="2" t="str">
        <f>TEXT(120&amp;"."&amp;175,"standard")</f>
        <v>120.175</v>
      </c>
      <c r="C80" s="9"/>
      <c r="D80" s="5"/>
      <c r="E80" s="6"/>
    </row>
    <row r="81" spans="1:5" ht="15.75" x14ac:dyDescent="0.25">
      <c r="A81" s="10" t="s">
        <v>24</v>
      </c>
      <c r="B81" s="2" t="str">
        <f>TEXT(121&amp;"."&amp;20,"standard")</f>
        <v>121.20</v>
      </c>
      <c r="C81" s="9"/>
      <c r="D81" s="5"/>
      <c r="E81" s="6"/>
    </row>
    <row r="82" spans="1:5" ht="15.75" x14ac:dyDescent="0.25">
      <c r="A82" s="10" t="s">
        <v>25</v>
      </c>
      <c r="B82" s="2" t="str">
        <f>TEXT(134&amp;"."&amp;50,"standard")</f>
        <v>134.50</v>
      </c>
      <c r="C82" s="9"/>
      <c r="D82" s="5"/>
      <c r="E82" s="6"/>
    </row>
    <row r="83" spans="1:5" ht="15.75" x14ac:dyDescent="0.25">
      <c r="A83" s="10" t="s">
        <v>26</v>
      </c>
      <c r="B83" s="2" t="str">
        <f>TEXT(123&amp;"."&amp;50,"standard")</f>
        <v>123.50</v>
      </c>
      <c r="C83" s="9"/>
      <c r="D83" s="5"/>
      <c r="E83" s="6"/>
    </row>
    <row r="84" spans="1:5" ht="15.75" x14ac:dyDescent="0.25">
      <c r="A84" s="10" t="s">
        <v>36</v>
      </c>
      <c r="B84" s="2" t="str">
        <f>TEXT(118&amp;"."&amp;30,"standard")</f>
        <v>118.30</v>
      </c>
      <c r="C84" s="9"/>
      <c r="D84" s="5"/>
      <c r="E84" s="6"/>
    </row>
    <row r="85" spans="1:5" ht="15.75" x14ac:dyDescent="0.25">
      <c r="A85" s="10" t="s">
        <v>39</v>
      </c>
      <c r="B85" s="2">
        <v>123.85</v>
      </c>
      <c r="C85" s="11"/>
      <c r="D85" s="12"/>
      <c r="E85" s="13"/>
    </row>
    <row r="86" spans="1:5" ht="15.75" x14ac:dyDescent="0.25">
      <c r="A86" s="23" t="s">
        <v>32</v>
      </c>
      <c r="B86" s="24" t="s">
        <v>40</v>
      </c>
      <c r="C86" s="14"/>
      <c r="D86" s="3"/>
      <c r="E86" s="15"/>
    </row>
    <row r="87" spans="1:5" ht="15.75" x14ac:dyDescent="0.25">
      <c r="A87" s="23" t="s">
        <v>33</v>
      </c>
      <c r="B87" s="24" t="s">
        <v>40</v>
      </c>
      <c r="C87" s="14"/>
      <c r="D87" s="3"/>
      <c r="E87" s="15"/>
    </row>
    <row r="88" spans="1:5" ht="15.75" x14ac:dyDescent="0.25">
      <c r="A88" s="23" t="s">
        <v>31</v>
      </c>
      <c r="B88" s="24" t="s">
        <v>40</v>
      </c>
      <c r="C88" s="14"/>
      <c r="D88" s="3"/>
      <c r="E88" s="15"/>
    </row>
    <row r="89" spans="1:5" ht="15.75" x14ac:dyDescent="0.25">
      <c r="A89" s="16"/>
      <c r="B89" s="14"/>
      <c r="C89" s="14"/>
      <c r="D89" s="3"/>
      <c r="E89" s="15"/>
    </row>
    <row r="90" spans="1:5" ht="15.75" x14ac:dyDescent="0.25">
      <c r="A90" s="17" t="s">
        <v>1</v>
      </c>
      <c r="B90" s="3"/>
      <c r="C90" s="3"/>
      <c r="D90" s="9"/>
      <c r="E90" s="18"/>
    </row>
    <row r="91" spans="1:5" x14ac:dyDescent="0.25">
      <c r="A91" s="53"/>
      <c r="B91" s="53"/>
      <c r="C91" s="53"/>
      <c r="D91" s="53"/>
      <c r="E91" s="53"/>
    </row>
    <row r="92" spans="1:5" x14ac:dyDescent="0.25">
      <c r="A92" s="53"/>
      <c r="B92" s="53"/>
      <c r="C92" s="53"/>
      <c r="D92" s="53"/>
      <c r="E92" s="53"/>
    </row>
    <row r="93" spans="1:5" x14ac:dyDescent="0.25">
      <c r="A93" s="53"/>
      <c r="B93" s="53"/>
      <c r="C93" s="53"/>
      <c r="D93" s="53"/>
      <c r="E93" s="53"/>
    </row>
    <row r="94" spans="1:5" x14ac:dyDescent="0.25">
      <c r="A94" s="53"/>
      <c r="B94" s="53"/>
      <c r="C94" s="53"/>
      <c r="D94" s="53"/>
      <c r="E94" s="53"/>
    </row>
    <row r="95" spans="1:5" x14ac:dyDescent="0.25">
      <c r="A95" s="53"/>
      <c r="B95" s="53"/>
      <c r="C95" s="53"/>
      <c r="D95" s="53"/>
      <c r="E95" s="53"/>
    </row>
    <row r="96" spans="1:5" x14ac:dyDescent="0.25">
      <c r="A96" s="53"/>
      <c r="B96" s="53"/>
      <c r="C96" s="53"/>
      <c r="D96" s="53"/>
      <c r="E96" s="53"/>
    </row>
  </sheetData>
  <sheetProtection sheet="1" objects="1" scenarios="1"/>
  <mergeCells count="11">
    <mergeCell ref="A5:B5"/>
    <mergeCell ref="A7:A33"/>
    <mergeCell ref="A91:E96"/>
    <mergeCell ref="D5:E5"/>
    <mergeCell ref="A4:C4"/>
    <mergeCell ref="D1:E1"/>
    <mergeCell ref="D3:E3"/>
    <mergeCell ref="D2:E2"/>
    <mergeCell ref="A1:C1"/>
    <mergeCell ref="A2:C2"/>
    <mergeCell ref="A3:C3"/>
  </mergeCells>
  <dataValidations count="1">
    <dataValidation type="list" allowBlank="1" showInputMessage="1" showErrorMessage="1" sqref="B86:B88">
      <formula1>"Vérifié,Non vérifié"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headerFooter>
    <oddHeader>&amp;CMise à jour 10 octobre 2019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2" sqref="A2:A14"/>
    </sheetView>
  </sheetViews>
  <sheetFormatPr baseColWidth="10" defaultRowHeight="15" x14ac:dyDescent="0.25"/>
  <sheetData>
    <row r="1" spans="1:1" x14ac:dyDescent="0.25">
      <c r="A1">
        <v>50</v>
      </c>
    </row>
    <row r="2" spans="1:1" x14ac:dyDescent="0.25">
      <c r="A2">
        <f>A1+5</f>
        <v>55</v>
      </c>
    </row>
    <row r="3" spans="1:1" x14ac:dyDescent="0.25">
      <c r="A3">
        <f t="shared" ref="A3:A14" si="0">A2+5</f>
        <v>60</v>
      </c>
    </row>
    <row r="4" spans="1:1" x14ac:dyDescent="0.25">
      <c r="A4">
        <f t="shared" si="0"/>
        <v>65</v>
      </c>
    </row>
    <row r="5" spans="1:1" x14ac:dyDescent="0.25">
      <c r="A5">
        <f t="shared" si="0"/>
        <v>70</v>
      </c>
    </row>
    <row r="6" spans="1:1" x14ac:dyDescent="0.25">
      <c r="A6">
        <f t="shared" si="0"/>
        <v>75</v>
      </c>
    </row>
    <row r="7" spans="1:1" x14ac:dyDescent="0.25">
      <c r="A7">
        <f t="shared" si="0"/>
        <v>80</v>
      </c>
    </row>
    <row r="8" spans="1:1" x14ac:dyDescent="0.25">
      <c r="A8">
        <f t="shared" si="0"/>
        <v>85</v>
      </c>
    </row>
    <row r="9" spans="1:1" x14ac:dyDescent="0.25">
      <c r="A9">
        <f t="shared" si="0"/>
        <v>90</v>
      </c>
    </row>
    <row r="10" spans="1:1" x14ac:dyDescent="0.25">
      <c r="A10">
        <f t="shared" si="0"/>
        <v>95</v>
      </c>
    </row>
    <row r="11" spans="1:1" x14ac:dyDescent="0.25">
      <c r="A11">
        <f t="shared" si="0"/>
        <v>100</v>
      </c>
    </row>
    <row r="12" spans="1:1" x14ac:dyDescent="0.25">
      <c r="A12">
        <f t="shared" si="0"/>
        <v>105</v>
      </c>
    </row>
    <row r="13" spans="1:1" x14ac:dyDescent="0.25">
      <c r="A13">
        <f t="shared" si="0"/>
        <v>110</v>
      </c>
    </row>
    <row r="14" spans="1:1" x14ac:dyDescent="0.25">
      <c r="A14">
        <f t="shared" si="0"/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Calcul Altitude</vt:lpstr>
      <vt:lpstr>hide</vt:lpstr>
      <vt:lpstr>QNH</vt:lpstr>
    </vt:vector>
  </TitlesOfParts>
  <Company>MTSys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Altitude</dc:title>
  <dc:creator>Thierry Murcia</dc:creator>
  <dc:description>Calcul Altitude au QNH du jour pour Aéro-Club de Narbonne</dc:description>
  <cp:lastModifiedBy>Thierry Murcia</cp:lastModifiedBy>
  <cp:lastPrinted>2019-11-25T22:56:27Z</cp:lastPrinted>
  <dcterms:created xsi:type="dcterms:W3CDTF">2015-06-23T18:38:08Z</dcterms:created>
  <dcterms:modified xsi:type="dcterms:W3CDTF">2019-11-25T22:58:26Z</dcterms:modified>
</cp:coreProperties>
</file>